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G44" i="1"/>
  <c r="G45"/>
  <c r="G46"/>
  <c r="G47"/>
  <c r="G48"/>
  <c r="G49"/>
  <c r="G50"/>
  <c r="G51"/>
  <c r="G52"/>
  <c r="G53"/>
  <c r="G54"/>
  <c r="G55"/>
  <c r="G56"/>
  <c r="G57"/>
  <c r="G58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6"/>
  <c r="G87"/>
  <c r="G88"/>
  <c r="G89"/>
  <c r="G90"/>
  <c r="G91"/>
  <c r="G92"/>
  <c r="G93"/>
  <c r="G94"/>
  <c r="G99"/>
  <c r="G100"/>
  <c r="G101"/>
  <c r="G102"/>
  <c r="G103"/>
  <c r="G104"/>
  <c r="G105"/>
  <c r="G106"/>
  <c r="G107"/>
  <c r="G108"/>
  <c r="G109"/>
  <c r="G112"/>
  <c r="G113"/>
  <c r="G115"/>
  <c r="G116"/>
  <c r="G117"/>
  <c r="G118"/>
  <c r="G119"/>
  <c r="G120"/>
  <c r="G43"/>
  <c r="D120"/>
  <c r="D99"/>
  <c r="D43"/>
  <c r="D103"/>
  <c r="D112"/>
  <c r="D104"/>
  <c r="D54"/>
  <c r="D67"/>
  <c r="D60"/>
  <c r="D44"/>
  <c r="D51"/>
  <c r="D49"/>
  <c r="D45"/>
  <c r="G9"/>
  <c r="G10"/>
  <c r="G11"/>
  <c r="G14"/>
  <c r="G15"/>
  <c r="G16"/>
  <c r="G17"/>
  <c r="G19"/>
  <c r="G20"/>
  <c r="G21"/>
  <c r="G22"/>
  <c r="G23"/>
  <c r="G24"/>
  <c r="G25"/>
  <c r="G26"/>
  <c r="G27"/>
  <c r="G30"/>
  <c r="G31"/>
  <c r="G32"/>
  <c r="G33"/>
  <c r="G34"/>
  <c r="G35"/>
  <c r="G36"/>
  <c r="G37"/>
  <c r="D22"/>
  <c r="D33"/>
  <c r="D29"/>
  <c r="G29" s="1"/>
  <c r="D23"/>
  <c r="D19"/>
  <c r="D20"/>
  <c r="D28" l="1"/>
  <c r="G28" s="1"/>
  <c r="D8" l="1"/>
  <c r="D42" l="1"/>
  <c r="G42" s="1"/>
  <c r="G8"/>
</calcChain>
</file>

<file path=xl/sharedStrings.xml><?xml version="1.0" encoding="utf-8"?>
<sst xmlns="http://schemas.openxmlformats.org/spreadsheetml/2006/main" count="128" uniqueCount="128">
  <si>
    <t>Oznaka</t>
  </si>
  <si>
    <t>A. RAČUN PRIHODA I RASHODA</t>
  </si>
  <si>
    <t>6 Prihodi poslovanja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</si>
  <si>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</si>
  <si>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</si>
  <si>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</si>
  <si>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</si>
  <si>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</si>
  <si>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</si>
  <si>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</si>
  <si>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</si>
  <si>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6414 Prihodi od zateznih kamata</t>
  </si>
  <si>
    <t>6415 Prihodi od pozitivnih tečajnih razlika i razlika zbog primjene valutne klauzule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</si>
  <si>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</si>
  <si>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</si>
  <si>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</si>
  <si>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</si>
  <si>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</si>
  <si>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</si>
  <si>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</si>
  <si>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</si>
  <si>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</si>
  <si>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</si>
  <si>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</si>
  <si>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</si>
  <si>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</si>
  <si>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6714 Prihodi iz nadležnog proračuna za financiranje izdataka za financijsku imovinu i otplatu zajmova</t>
  </si>
  <si>
    <t>673 Prihodi od HZZO-a na temelju ugovornih obveza</t>
  </si>
  <si>
    <t>6731 Prihodi od HZZO-a na temelju ugovornih obveza</t>
  </si>
  <si>
    <t>68 Kazne, upravne mjere i ostali prihodi</t>
  </si>
  <si>
    <t>683 Ostali prihodi</t>
  </si>
  <si>
    <t>6831 Ostali prihodi</t>
  </si>
  <si>
    <t>7 Prihodi od prodaje nefinancijske imovine</t>
  </si>
  <si>
    <t>72 Prihodi od prodaje proizvedene dugotrajne imovine</t>
  </si>
  <si>
    <t>721 Prihodi od prodaje građevinskih objekata</t>
  </si>
  <si>
    <t>7211 Stambeni objekti</t>
  </si>
  <si>
    <t>SVEUKUPNO PRIHODI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</si>
  <si>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</si>
  <si>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</si>
  <si>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</si>
  <si>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</si>
  <si>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</si>
  <si>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</si>
  <si>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</si>
  <si>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</si>
  <si>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</si>
  <si>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</si>
  <si>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</si>
  <si>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</si>
  <si>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</si>
  <si>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</si>
  <si>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</si>
  <si>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</si>
  <si>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</si>
  <si>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</si>
  <si>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</si>
  <si>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</si>
  <si>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</si>
  <si>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</si>
  <si>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</si>
  <si>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</si>
  <si>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</si>
  <si>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</si>
  <si>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</si>
  <si>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</si>
  <si>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</si>
  <si>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</si>
  <si>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</si>
  <si>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</si>
  <si>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</si>
  <si>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</si>
  <si>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</si>
  <si>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</si>
  <si>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</si>
  <si>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</si>
  <si>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</si>
  <si>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</si>
  <si>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</si>
  <si>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</si>
  <si>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</si>
  <si>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</si>
  <si>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 Financijski rashodi</t>
  </si>
  <si>
    <t>342 Kamate za primljene kredite i zajmove</t>
  </si>
  <si>
    <t>3423 Kamate za primljene kredite i zajmove od kreditnih i ostalih financijskih institucija izvan javnog sektora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</si>
  <si>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</si>
  <si>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</si>
  <si>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</si>
  <si>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</si>
  <si>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</si>
  <si>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38 Ostali rashodi</t>
  </si>
  <si>
    <t>383 Kazne, penali i naknade štete</t>
  </si>
  <si>
    <t>3831 Naknade šteta pravnim i fizičkim osobama</t>
  </si>
  <si>
    <t>3835 Ostale kazne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</si>
  <si>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</si>
  <si>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</si>
  <si>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</si>
  <si>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</si>
  <si>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</si>
  <si>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</si>
  <si>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</si>
  <si>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</si>
  <si>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</si>
  <si>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</si>
  <si>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</si>
  <si>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</si>
  <si>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</si>
  <si>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426 Nematerijalna proizvedena imovina</t>
  </si>
  <si>
    <t>4262 Ulaganja u računalne programe</t>
  </si>
  <si>
    <t>4264 Ostala nematerijalna proizvedena imovina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</si>
  <si>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</si>
  <si>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</si>
  <si>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</si>
  <si>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</si>
  <si>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</si>
  <si>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</si>
  <si>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Izvršenje I - XII 2023.</t>
  </si>
  <si>
    <t>Izvorni plan 2024.</t>
  </si>
  <si>
    <t>Tekući plan 2024.</t>
  </si>
  <si>
    <t>Izvršenje I-XII 2024.</t>
  </si>
  <si>
    <t xml:space="preserve">Indeks 5/2 </t>
  </si>
  <si>
    <t>Indeks 5/4</t>
  </si>
  <si>
    <t>43513 THALASSOTHERAPIA - SPECIJALNA BOLNICA ZA MEDICINSKU REHABILITACIJU BOLESTI SRCA, PLUĆA I REUMATIZMA</t>
  </si>
  <si>
    <t xml:space="preserve">I. OPĆI DIO </t>
  </si>
  <si>
    <t>RAČUN PRIHODA I RASHODA - IZVJEŠTAJ O PRIHODIMA I RASHODIMA PREMA EKONOMSKOJ KLASIFIKACIJI</t>
  </si>
  <si>
    <t>za razdoblje od 01.01.2024. do 31.12.2024.</t>
  </si>
  <si>
    <t>PREDSJEDNIK UPRAVNOG VIJEĆA</t>
  </si>
  <si>
    <t>Ivan Vidaković, mag.iur.</t>
  </si>
  <si>
    <t>_______________________________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</si>
</sst>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b/>
      <sz val="10"/>
      <color rgb="FF000000"/>
      <name val="Verdana"/>
      <family val="2"/>
    </font>
    <font>
      <sz val="9"/>
      <color rgb="FF000000"/>
      <name val="Verdana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name val="Verdana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18" fillId="0" borderId="0" xfId="0" applyFont="1" applyAlignment="1">
      <alignment horizontal="left" indent="1"/>
    </xf>
    <xf numFmtId="0" fontId="21" fillId="33" borderId="10" xfId="0" applyFont="1" applyFill="1" applyBorder="1" applyAlignment="1">
      <alignment horizontal="left" wrapText="1" indent="1"/>
    </xf>
    <xf numFmtId="4" fontId="21" fillId="33" borderId="10" xfId="0" applyNumberFormat="1" applyFont="1" applyFill="1" applyBorder="1" applyAlignment="1">
      <alignment horizontal="right" wrapText="1" indent="1"/>
    </xf>
    <xf numFmtId="0" fontId="21" fillId="33" borderId="10" xfId="0" applyFont="1" applyFill="1" applyBorder="1" applyAlignment="1">
      <alignment horizontal="right" wrapText="1" indent="1"/>
    </xf>
    <xf numFmtId="0" fontId="19" fillId="0" borderId="12" xfId="0" applyFont="1" applyBorder="1" applyAlignment="1">
      <alignment horizontal="center" vertical="center" wrapText="1" indent="1"/>
    </xf>
    <xf numFmtId="0" fontId="19" fillId="0" borderId="13" xfId="0" applyFont="1" applyBorder="1" applyAlignment="1">
      <alignment horizontal="center" vertical="center" wrapText="1" indent="1"/>
    </xf>
    <xf numFmtId="0" fontId="19" fillId="0" borderId="14" xfId="0" applyFont="1" applyBorder="1" applyAlignment="1">
      <alignment horizontal="center" vertical="center" wrapText="1" indent="1"/>
    </xf>
    <xf numFmtId="0" fontId="19" fillId="0" borderId="15" xfId="0" applyFont="1" applyBorder="1" applyAlignment="1">
      <alignment horizontal="center" vertical="center" wrapText="1" inden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 indent="1"/>
    </xf>
    <xf numFmtId="0" fontId="19" fillId="0" borderId="16" xfId="0" applyFont="1" applyBorder="1" applyAlignment="1">
      <alignment horizontal="center" vertical="center" wrapText="1" indent="1"/>
    </xf>
    <xf numFmtId="0" fontId="19" fillId="0" borderId="17" xfId="0" applyFont="1" applyBorder="1" applyAlignment="1">
      <alignment horizontal="center" vertical="center" wrapText="1" indent="1"/>
    </xf>
    <xf numFmtId="0" fontId="19" fillId="0" borderId="19" xfId="0" applyFont="1" applyBorder="1" applyAlignment="1">
      <alignment horizontal="center" vertical="center" wrapText="1" indent="1"/>
    </xf>
    <xf numFmtId="0" fontId="22" fillId="33" borderId="10" xfId="0" applyFont="1" applyFill="1" applyBorder="1" applyAlignment="1">
      <alignment horizontal="right" wrapText="1" indent="1"/>
    </xf>
    <xf numFmtId="0" fontId="22" fillId="33" borderId="10" xfId="0" applyFont="1" applyFill="1" applyBorder="1" applyAlignment="1">
      <alignment horizontal="left" wrapText="1" indent="1"/>
    </xf>
    <xf numFmtId="4" fontId="22" fillId="33" borderId="10" xfId="0" applyNumberFormat="1" applyFont="1" applyFill="1" applyBorder="1" applyAlignment="1">
      <alignment horizontal="right" wrapText="1" indent="1"/>
    </xf>
    <xf numFmtId="4" fontId="18" fillId="0" borderId="0" xfId="0" applyNumberFormat="1" applyFont="1" applyAlignment="1">
      <alignment horizontal="left" indent="1"/>
    </xf>
    <xf numFmtId="4" fontId="22" fillId="0" borderId="10" xfId="0" applyNumberFormat="1" applyFont="1" applyFill="1" applyBorder="1" applyAlignment="1">
      <alignment horizontal="right" wrapText="1" indent="1"/>
    </xf>
    <xf numFmtId="0" fontId="22" fillId="0" borderId="10" xfId="0" applyFont="1" applyFill="1" applyBorder="1" applyAlignment="1">
      <alignment horizontal="left" wrapText="1" indent="1"/>
    </xf>
    <xf numFmtId="0" fontId="22" fillId="0" borderId="10" xfId="0" applyFont="1" applyFill="1" applyBorder="1" applyAlignment="1">
      <alignment horizontal="right" wrapText="1" indent="1"/>
    </xf>
    <xf numFmtId="0" fontId="21" fillId="34" borderId="11" xfId="0" applyFont="1" applyFill="1" applyBorder="1" applyAlignment="1">
      <alignment horizontal="left" wrapText="1" indent="1"/>
    </xf>
    <xf numFmtId="4" fontId="21" fillId="34" borderId="10" xfId="0" applyNumberFormat="1" applyFont="1" applyFill="1" applyBorder="1" applyAlignment="1">
      <alignment horizontal="right" wrapText="1" indent="1"/>
    </xf>
    <xf numFmtId="0" fontId="21" fillId="34" borderId="10" xfId="0" applyFont="1" applyFill="1" applyBorder="1" applyAlignment="1">
      <alignment horizontal="right" wrapText="1" indent="1"/>
    </xf>
    <xf numFmtId="2" fontId="18" fillId="0" borderId="0" xfId="0" applyNumberFormat="1" applyFont="1" applyAlignment="1">
      <alignment horizontal="left" indent="1"/>
    </xf>
    <xf numFmtId="4" fontId="21" fillId="0" borderId="10" xfId="0" applyNumberFormat="1" applyFont="1" applyFill="1" applyBorder="1" applyAlignment="1">
      <alignment horizontal="right" wrapText="1" indent="1"/>
    </xf>
    <xf numFmtId="0" fontId="21" fillId="0" borderId="10" xfId="0" applyFont="1" applyFill="1" applyBorder="1" applyAlignment="1">
      <alignment horizontal="right" wrapText="1" indent="1"/>
    </xf>
    <xf numFmtId="0" fontId="21" fillId="34" borderId="20" xfId="0" applyFont="1" applyFill="1" applyBorder="1" applyAlignment="1">
      <alignment horizontal="left" wrapText="1" indent="1"/>
    </xf>
    <xf numFmtId="0" fontId="20" fillId="34" borderId="21" xfId="0" applyFont="1" applyFill="1" applyBorder="1" applyAlignment="1">
      <alignment horizontal="left" wrapText="1" indent="1"/>
    </xf>
    <xf numFmtId="0" fontId="21" fillId="0" borderId="22" xfId="0" applyFont="1" applyFill="1" applyBorder="1" applyAlignment="1">
      <alignment horizontal="left" wrapText="1" indent="1"/>
    </xf>
    <xf numFmtId="2" fontId="21" fillId="0" borderId="23" xfId="0" applyNumberFormat="1" applyFont="1" applyFill="1" applyBorder="1" applyAlignment="1">
      <alignment horizontal="right" wrapText="1" indent="1"/>
    </xf>
    <xf numFmtId="0" fontId="22" fillId="33" borderId="22" xfId="0" applyFont="1" applyFill="1" applyBorder="1" applyAlignment="1">
      <alignment horizontal="left" wrapText="1" indent="1"/>
    </xf>
    <xf numFmtId="2" fontId="24" fillId="0" borderId="23" xfId="0" applyNumberFormat="1" applyFont="1" applyFill="1" applyBorder="1" applyAlignment="1">
      <alignment horizontal="right" wrapText="1" indent="1"/>
    </xf>
    <xf numFmtId="0" fontId="22" fillId="33" borderId="22" xfId="0" applyFont="1" applyFill="1" applyBorder="1" applyAlignment="1">
      <alignment horizontal="left" wrapText="1" indent="4"/>
    </xf>
    <xf numFmtId="0" fontId="22" fillId="33" borderId="22" xfId="0" applyFont="1" applyFill="1" applyBorder="1" applyAlignment="1">
      <alignment horizontal="left" wrapText="1" indent="2"/>
    </xf>
    <xf numFmtId="2" fontId="21" fillId="34" borderId="23" xfId="0" applyNumberFormat="1" applyFont="1" applyFill="1" applyBorder="1" applyAlignment="1">
      <alignment horizontal="right" wrapText="1" indent="1"/>
    </xf>
    <xf numFmtId="2" fontId="22" fillId="33" borderId="23" xfId="0" applyNumberFormat="1" applyFont="1" applyFill="1" applyBorder="1" applyAlignment="1">
      <alignment horizontal="right" wrapText="1" indent="1"/>
    </xf>
    <xf numFmtId="2" fontId="22" fillId="0" borderId="23" xfId="0" applyNumberFormat="1" applyFont="1" applyFill="1" applyBorder="1" applyAlignment="1">
      <alignment horizontal="right" wrapText="1" indent="1"/>
    </xf>
    <xf numFmtId="0" fontId="21" fillId="34" borderId="22" xfId="0" applyFont="1" applyFill="1" applyBorder="1" applyAlignment="1">
      <alignment horizontal="left" wrapText="1" indent="1"/>
    </xf>
    <xf numFmtId="0" fontId="21" fillId="33" borderId="22" xfId="0" applyFont="1" applyFill="1" applyBorder="1" applyAlignment="1">
      <alignment horizontal="left" wrapText="1" indent="1"/>
    </xf>
    <xf numFmtId="2" fontId="21" fillId="33" borderId="23" xfId="0" applyNumberFormat="1" applyFont="1" applyFill="1" applyBorder="1" applyAlignment="1">
      <alignment horizontal="right" wrapText="1" indent="1"/>
    </xf>
    <xf numFmtId="0" fontId="21" fillId="34" borderId="24" xfId="0" applyFont="1" applyFill="1" applyBorder="1" applyAlignment="1">
      <alignment horizontal="left" wrapText="1" indent="1"/>
    </xf>
    <xf numFmtId="4" fontId="21" fillId="34" borderId="25" xfId="0" applyNumberFormat="1" applyFont="1" applyFill="1" applyBorder="1" applyAlignment="1">
      <alignment horizontal="right" wrapText="1" indent="1"/>
    </xf>
    <xf numFmtId="0" fontId="21" fillId="34" borderId="25" xfId="0" applyFont="1" applyFill="1" applyBorder="1" applyAlignment="1">
      <alignment horizontal="right" wrapText="1" indent="1"/>
    </xf>
    <xf numFmtId="2" fontId="21" fillId="34" borderId="26" xfId="0" applyNumberFormat="1" applyFont="1" applyFill="1" applyBorder="1" applyAlignment="1">
      <alignment horizontal="right" wrapText="1" indent="1"/>
    </xf>
    <xf numFmtId="0" fontId="23" fillId="0" borderId="16" xfId="0" applyFont="1" applyFill="1" applyBorder="1" applyAlignment="1">
      <alignment horizontal="center" vertical="center" wrapText="1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7"/>
  <sheetViews>
    <sheetView tabSelected="1" topLeftCell="A112" workbookViewId="0">
      <selection activeCell="A124" sqref="A124"/>
    </sheetView>
  </sheetViews>
  <sheetFormatPr defaultRowHeight="11.25"/>
  <cols>
    <col min="1" max="1" width="40" style="1" customWidth="1"/>
    <col min="2" max="5" width="16.7109375" style="1" customWidth="1"/>
    <col min="6" max="7" width="10.7109375" style="1" customWidth="1"/>
    <col min="8" max="8" width="9.140625" style="1"/>
    <col min="9" max="9" width="15" style="1" bestFit="1" customWidth="1"/>
    <col min="10" max="10" width="13.42578125" style="1" bestFit="1" customWidth="1"/>
    <col min="11" max="16384" width="9.140625" style="1"/>
  </cols>
  <sheetData>
    <row r="1" spans="1:10">
      <c r="A1" s="1" t="s">
        <v>121</v>
      </c>
    </row>
    <row r="2" spans="1:10">
      <c r="A2" s="1" t="s">
        <v>122</v>
      </c>
    </row>
    <row r="3" spans="1:10">
      <c r="A3" s="1" t="s">
        <v>123</v>
      </c>
    </row>
    <row r="4" spans="1:10" ht="12" thickBot="1">
      <c r="A4" s="1" t="s">
        <v>124</v>
      </c>
    </row>
    <row r="5" spans="1:10" ht="39.75" customHeight="1" thickBot="1">
      <c r="A5" s="8" t="s">
        <v>0</v>
      </c>
      <c r="B5" s="9" t="s">
        <v>115</v>
      </c>
      <c r="C5" s="11" t="s">
        <v>116</v>
      </c>
      <c r="D5" s="46" t="s">
        <v>117</v>
      </c>
      <c r="E5" s="11" t="s">
        <v>118</v>
      </c>
      <c r="F5" s="12" t="s">
        <v>119</v>
      </c>
      <c r="G5" s="14" t="s">
        <v>120</v>
      </c>
    </row>
    <row r="6" spans="1:10" ht="12.95" customHeight="1" thickBot="1">
      <c r="A6" s="5">
        <v>1</v>
      </c>
      <c r="B6" s="10">
        <v>2</v>
      </c>
      <c r="C6" s="6">
        <v>3</v>
      </c>
      <c r="D6" s="13">
        <v>4</v>
      </c>
      <c r="E6" s="6">
        <v>5</v>
      </c>
      <c r="F6" s="13">
        <v>6</v>
      </c>
      <c r="G6" s="7">
        <v>7</v>
      </c>
    </row>
    <row r="7" spans="1:10" ht="20.100000000000001" customHeight="1">
      <c r="A7" s="28" t="s">
        <v>1</v>
      </c>
      <c r="B7" s="22"/>
      <c r="C7" s="22"/>
      <c r="D7" s="22"/>
      <c r="E7" s="22"/>
      <c r="F7" s="22"/>
      <c r="G7" s="29"/>
    </row>
    <row r="8" spans="1:10" ht="20.100000000000001" customHeight="1">
      <c r="A8" s="30" t="s">
        <v>2</v>
      </c>
      <c r="B8" s="26">
        <v>12728479.16</v>
      </c>
      <c r="C8" s="26">
        <v>14468080</v>
      </c>
      <c r="D8" s="26">
        <f>D9+D14+D19+D22+D28+D35</f>
        <v>15117400</v>
      </c>
      <c r="E8" s="26">
        <v>14844257.84</v>
      </c>
      <c r="F8" s="27">
        <v>116.62</v>
      </c>
      <c r="G8" s="31">
        <f>E8/D8*100</f>
        <v>98.19319353857145</v>
      </c>
      <c r="I8" s="25"/>
    </row>
    <row r="9" spans="1:10" ht="24">
      <c r="A9" s="32" t="s">
        <v>3</v>
      </c>
      <c r="B9" s="17">
        <v>117637.46</v>
      </c>
      <c r="C9" s="17">
        <v>77000</v>
      </c>
      <c r="D9" s="19">
        <v>77000</v>
      </c>
      <c r="E9" s="17">
        <v>67511</v>
      </c>
      <c r="F9" s="15">
        <v>57.39</v>
      </c>
      <c r="G9" s="38">
        <f t="shared" ref="G9:G42" si="0">E9/D9*100</f>
        <v>87.676623376623368</v>
      </c>
      <c r="I9" s="25"/>
      <c r="J9" s="18"/>
    </row>
    <row r="10" spans="1:10" ht="24">
      <c r="A10" s="34" t="s">
        <v>4</v>
      </c>
      <c r="B10" s="17">
        <v>93207.5</v>
      </c>
      <c r="C10" s="17">
        <v>77000</v>
      </c>
      <c r="D10" s="19">
        <v>77000</v>
      </c>
      <c r="E10" s="17">
        <v>67511</v>
      </c>
      <c r="F10" s="15">
        <v>72.430000000000007</v>
      </c>
      <c r="G10" s="38">
        <f t="shared" si="0"/>
        <v>87.676623376623368</v>
      </c>
      <c r="I10" s="25"/>
    </row>
    <row r="11" spans="1:10" ht="24">
      <c r="A11" s="35" t="s">
        <v>5</v>
      </c>
      <c r="B11" s="17">
        <v>93207.5</v>
      </c>
      <c r="C11" s="17">
        <v>77000</v>
      </c>
      <c r="D11" s="19">
        <v>77000</v>
      </c>
      <c r="E11" s="17">
        <v>67511</v>
      </c>
      <c r="F11" s="15">
        <v>72.430000000000007</v>
      </c>
      <c r="G11" s="38">
        <f t="shared" si="0"/>
        <v>87.676623376623368</v>
      </c>
      <c r="I11" s="25"/>
    </row>
    <row r="12" spans="1:10" ht="24">
      <c r="A12" s="34" t="s">
        <v>6</v>
      </c>
      <c r="B12" s="17">
        <v>24429.96</v>
      </c>
      <c r="C12" s="16"/>
      <c r="D12" s="20"/>
      <c r="E12" s="16"/>
      <c r="F12" s="16"/>
      <c r="G12" s="38"/>
      <c r="I12" s="25"/>
    </row>
    <row r="13" spans="1:10" ht="24">
      <c r="A13" s="35" t="s">
        <v>7</v>
      </c>
      <c r="B13" s="17">
        <v>24429.96</v>
      </c>
      <c r="C13" s="16"/>
      <c r="D13" s="20"/>
      <c r="E13" s="16"/>
      <c r="F13" s="16"/>
      <c r="G13" s="38"/>
      <c r="I13" s="25"/>
    </row>
    <row r="14" spans="1:10" ht="12">
      <c r="A14" s="32" t="s">
        <v>8</v>
      </c>
      <c r="B14" s="15">
        <v>717.01</v>
      </c>
      <c r="C14" s="15">
        <v>900</v>
      </c>
      <c r="D14" s="21">
        <v>900</v>
      </c>
      <c r="E14" s="15">
        <v>682.02</v>
      </c>
      <c r="F14" s="15">
        <v>95.12</v>
      </c>
      <c r="G14" s="38">
        <f t="shared" si="0"/>
        <v>75.78</v>
      </c>
      <c r="I14" s="25"/>
    </row>
    <row r="15" spans="1:10" ht="12">
      <c r="A15" s="34" t="s">
        <v>9</v>
      </c>
      <c r="B15" s="15">
        <v>717.01</v>
      </c>
      <c r="C15" s="15">
        <v>900</v>
      </c>
      <c r="D15" s="21">
        <v>900</v>
      </c>
      <c r="E15" s="15">
        <v>682.02</v>
      </c>
      <c r="F15" s="15">
        <v>95.12</v>
      </c>
      <c r="G15" s="38">
        <f t="shared" si="0"/>
        <v>75.78</v>
      </c>
      <c r="I15" s="25"/>
    </row>
    <row r="16" spans="1:10" ht="24">
      <c r="A16" s="35" t="s">
        <v>10</v>
      </c>
      <c r="B16" s="15">
        <v>389.11</v>
      </c>
      <c r="C16" s="15">
        <v>600</v>
      </c>
      <c r="D16" s="21">
        <v>600</v>
      </c>
      <c r="E16" s="15">
        <v>450.9</v>
      </c>
      <c r="F16" s="15">
        <v>115.88</v>
      </c>
      <c r="G16" s="38">
        <f t="shared" si="0"/>
        <v>75.149999999999991</v>
      </c>
      <c r="I16" s="25"/>
    </row>
    <row r="17" spans="1:9" ht="12">
      <c r="A17" s="35" t="s">
        <v>11</v>
      </c>
      <c r="B17" s="15">
        <v>52.77</v>
      </c>
      <c r="C17" s="15">
        <v>200</v>
      </c>
      <c r="D17" s="15">
        <v>200</v>
      </c>
      <c r="E17" s="15">
        <v>231.12</v>
      </c>
      <c r="F17" s="15">
        <v>437.98</v>
      </c>
      <c r="G17" s="38">
        <f t="shared" si="0"/>
        <v>115.56</v>
      </c>
      <c r="I17" s="25"/>
    </row>
    <row r="18" spans="1:9" ht="24">
      <c r="A18" s="35" t="s">
        <v>12</v>
      </c>
      <c r="B18" s="15">
        <v>275.13</v>
      </c>
      <c r="C18" s="15">
        <v>100</v>
      </c>
      <c r="D18" s="15">
        <v>100</v>
      </c>
      <c r="E18" s="16"/>
      <c r="F18" s="16"/>
      <c r="G18" s="38"/>
      <c r="I18" s="25"/>
    </row>
    <row r="19" spans="1:9" ht="36">
      <c r="A19" s="32" t="s">
        <v>13</v>
      </c>
      <c r="B19" s="17">
        <v>1649197.79</v>
      </c>
      <c r="C19" s="17">
        <v>1863800</v>
      </c>
      <c r="D19" s="17">
        <f>D20</f>
        <v>2026500</v>
      </c>
      <c r="E19" s="17">
        <v>2126257.29</v>
      </c>
      <c r="F19" s="15">
        <v>128.93</v>
      </c>
      <c r="G19" s="38">
        <f t="shared" si="0"/>
        <v>104.92263952627682</v>
      </c>
      <c r="I19" s="25"/>
    </row>
    <row r="20" spans="1:9" ht="12">
      <c r="A20" s="34" t="s">
        <v>14</v>
      </c>
      <c r="B20" s="17">
        <v>1649197.79</v>
      </c>
      <c r="C20" s="17">
        <v>1863800</v>
      </c>
      <c r="D20" s="17">
        <f>D21</f>
        <v>2026500</v>
      </c>
      <c r="E20" s="17">
        <v>2126257.29</v>
      </c>
      <c r="F20" s="15">
        <v>128.93</v>
      </c>
      <c r="G20" s="38">
        <f t="shared" si="0"/>
        <v>104.92263952627682</v>
      </c>
      <c r="I20" s="25"/>
    </row>
    <row r="21" spans="1:9" ht="12">
      <c r="A21" s="35" t="s">
        <v>15</v>
      </c>
      <c r="B21" s="17">
        <v>1649197.79</v>
      </c>
      <c r="C21" s="17">
        <v>1863800</v>
      </c>
      <c r="D21" s="17">
        <v>2026500</v>
      </c>
      <c r="E21" s="17">
        <v>2126257.29</v>
      </c>
      <c r="F21" s="15">
        <v>128.93</v>
      </c>
      <c r="G21" s="38">
        <f t="shared" si="0"/>
        <v>104.92263952627682</v>
      </c>
      <c r="I21" s="25"/>
    </row>
    <row r="22" spans="1:9" ht="36">
      <c r="A22" s="32" t="s">
        <v>16</v>
      </c>
      <c r="B22" s="17">
        <v>2074108.89</v>
      </c>
      <c r="C22" s="17">
        <v>2528500</v>
      </c>
      <c r="D22" s="17">
        <f>D23+D25</f>
        <v>2178500</v>
      </c>
      <c r="E22" s="17">
        <v>2169532.4900000002</v>
      </c>
      <c r="F22" s="15">
        <v>104.6</v>
      </c>
      <c r="G22" s="38">
        <f t="shared" si="0"/>
        <v>99.588363093871948</v>
      </c>
      <c r="I22" s="25"/>
    </row>
    <row r="23" spans="1:9" ht="24">
      <c r="A23" s="34" t="s">
        <v>17</v>
      </c>
      <c r="B23" s="17">
        <v>2057958.13</v>
      </c>
      <c r="C23" s="17">
        <v>2500000</v>
      </c>
      <c r="D23" s="17">
        <f>D24</f>
        <v>2150000</v>
      </c>
      <c r="E23" s="17">
        <v>2156109.37</v>
      </c>
      <c r="F23" s="15">
        <v>104.77</v>
      </c>
      <c r="G23" s="38">
        <f t="shared" si="0"/>
        <v>100.28415674418605</v>
      </c>
      <c r="I23" s="25"/>
    </row>
    <row r="24" spans="1:9" ht="12">
      <c r="A24" s="35" t="s">
        <v>18</v>
      </c>
      <c r="B24" s="17">
        <v>2057958.13</v>
      </c>
      <c r="C24" s="17">
        <v>2500000</v>
      </c>
      <c r="D24" s="17">
        <v>2150000</v>
      </c>
      <c r="E24" s="17">
        <v>2156109.37</v>
      </c>
      <c r="F24" s="15">
        <v>104.77</v>
      </c>
      <c r="G24" s="38">
        <f t="shared" si="0"/>
        <v>100.28415674418605</v>
      </c>
      <c r="I24" s="25"/>
    </row>
    <row r="25" spans="1:9" ht="36">
      <c r="A25" s="34" t="s">
        <v>19</v>
      </c>
      <c r="B25" s="17">
        <v>16150.76</v>
      </c>
      <c r="C25" s="17">
        <v>28500</v>
      </c>
      <c r="D25" s="17">
        <v>28500</v>
      </c>
      <c r="E25" s="17">
        <v>13423.12</v>
      </c>
      <c r="F25" s="15">
        <v>83.11</v>
      </c>
      <c r="G25" s="38">
        <f t="shared" si="0"/>
        <v>47.098666666666674</v>
      </c>
      <c r="I25" s="25"/>
    </row>
    <row r="26" spans="1:9" ht="12">
      <c r="A26" s="35" t="s">
        <v>20</v>
      </c>
      <c r="B26" s="17">
        <v>13747.5</v>
      </c>
      <c r="C26" s="17">
        <v>14500</v>
      </c>
      <c r="D26" s="17">
        <v>14500</v>
      </c>
      <c r="E26" s="17">
        <v>13173.12</v>
      </c>
      <c r="F26" s="15">
        <v>95.82</v>
      </c>
      <c r="G26" s="38">
        <f t="shared" si="0"/>
        <v>90.849103448275869</v>
      </c>
      <c r="I26" s="25"/>
    </row>
    <row r="27" spans="1:9" ht="12">
      <c r="A27" s="35" t="s">
        <v>21</v>
      </c>
      <c r="B27" s="17">
        <v>2403.2600000000002</v>
      </c>
      <c r="C27" s="17">
        <v>14000</v>
      </c>
      <c r="D27" s="17">
        <v>14000</v>
      </c>
      <c r="E27" s="15">
        <v>250</v>
      </c>
      <c r="F27" s="15">
        <v>10.4</v>
      </c>
      <c r="G27" s="38">
        <f t="shared" si="0"/>
        <v>1.7857142857142856</v>
      </c>
      <c r="I27" s="25"/>
    </row>
    <row r="28" spans="1:9" ht="24">
      <c r="A28" s="32" t="s">
        <v>22</v>
      </c>
      <c r="B28" s="17">
        <v>8764989.6600000001</v>
      </c>
      <c r="C28" s="17">
        <v>9967880</v>
      </c>
      <c r="D28" s="17">
        <f>D29+D33</f>
        <v>10804500</v>
      </c>
      <c r="E28" s="17">
        <v>10453544.060000001</v>
      </c>
      <c r="F28" s="15">
        <v>119.26</v>
      </c>
      <c r="G28" s="38">
        <f t="shared" si="0"/>
        <v>96.751761395714752</v>
      </c>
      <c r="I28" s="25"/>
    </row>
    <row r="29" spans="1:9" ht="36">
      <c r="A29" s="34" t="s">
        <v>23</v>
      </c>
      <c r="B29" s="17">
        <v>708325.49</v>
      </c>
      <c r="C29" s="17">
        <v>954500</v>
      </c>
      <c r="D29" s="17">
        <f>D30+D31+D32</f>
        <v>954500</v>
      </c>
      <c r="E29" s="17">
        <v>834445.86</v>
      </c>
      <c r="F29" s="15">
        <v>117.81</v>
      </c>
      <c r="G29" s="38">
        <f t="shared" si="0"/>
        <v>87.422300680984804</v>
      </c>
      <c r="I29" s="25"/>
    </row>
    <row r="30" spans="1:9" ht="24">
      <c r="A30" s="35" t="s">
        <v>24</v>
      </c>
      <c r="B30" s="17">
        <v>40000</v>
      </c>
      <c r="C30" s="17">
        <v>55000</v>
      </c>
      <c r="D30" s="17">
        <v>123500</v>
      </c>
      <c r="E30" s="17">
        <v>238375.54</v>
      </c>
      <c r="F30" s="15">
        <v>595.94000000000005</v>
      </c>
      <c r="G30" s="38">
        <f t="shared" si="0"/>
        <v>193.01663157894737</v>
      </c>
      <c r="I30" s="25"/>
    </row>
    <row r="31" spans="1:9" ht="36">
      <c r="A31" s="35" t="s">
        <v>25</v>
      </c>
      <c r="B31" s="17">
        <v>528999.73</v>
      </c>
      <c r="C31" s="17">
        <v>588924</v>
      </c>
      <c r="D31" s="17">
        <v>588924</v>
      </c>
      <c r="E31" s="17">
        <v>353994.56</v>
      </c>
      <c r="F31" s="15">
        <v>66.92</v>
      </c>
      <c r="G31" s="38">
        <f t="shared" si="0"/>
        <v>60.108699934117141</v>
      </c>
      <c r="I31" s="25"/>
    </row>
    <row r="32" spans="1:9" ht="36">
      <c r="A32" s="35" t="s">
        <v>26</v>
      </c>
      <c r="B32" s="17">
        <v>139325.76000000001</v>
      </c>
      <c r="C32" s="17">
        <v>310576</v>
      </c>
      <c r="D32" s="17">
        <v>242076</v>
      </c>
      <c r="E32" s="17">
        <v>242075.76</v>
      </c>
      <c r="F32" s="15">
        <v>173.75</v>
      </c>
      <c r="G32" s="38">
        <f t="shared" si="0"/>
        <v>99.99990085758192</v>
      </c>
      <c r="I32" s="25"/>
    </row>
    <row r="33" spans="1:9" ht="24">
      <c r="A33" s="34" t="s">
        <v>27</v>
      </c>
      <c r="B33" s="17">
        <v>8056664.1699999999</v>
      </c>
      <c r="C33" s="17">
        <v>9013380</v>
      </c>
      <c r="D33" s="17">
        <f>D34</f>
        <v>9850000</v>
      </c>
      <c r="E33" s="17">
        <v>9619098.1999999993</v>
      </c>
      <c r="F33" s="15">
        <v>119.39</v>
      </c>
      <c r="G33" s="38">
        <f t="shared" si="0"/>
        <v>97.655819289340101</v>
      </c>
      <c r="I33" s="25"/>
    </row>
    <row r="34" spans="1:9" ht="24">
      <c r="A34" s="35" t="s">
        <v>28</v>
      </c>
      <c r="B34" s="17">
        <v>8056664.1699999999</v>
      </c>
      <c r="C34" s="17">
        <v>9013380</v>
      </c>
      <c r="D34" s="17">
        <v>9850000</v>
      </c>
      <c r="E34" s="17">
        <v>9619098.1999999993</v>
      </c>
      <c r="F34" s="15">
        <v>119.39</v>
      </c>
      <c r="G34" s="38">
        <f t="shared" si="0"/>
        <v>97.655819289340101</v>
      </c>
      <c r="I34" s="25"/>
    </row>
    <row r="35" spans="1:9" ht="12">
      <c r="A35" s="32" t="s">
        <v>29</v>
      </c>
      <c r="B35" s="17">
        <v>121828.35</v>
      </c>
      <c r="C35" s="17">
        <v>30000</v>
      </c>
      <c r="D35" s="17">
        <v>30000</v>
      </c>
      <c r="E35" s="17">
        <v>26730.98</v>
      </c>
      <c r="F35" s="15">
        <v>21.94</v>
      </c>
      <c r="G35" s="38">
        <f t="shared" si="0"/>
        <v>89.10326666666667</v>
      </c>
      <c r="I35" s="25"/>
    </row>
    <row r="36" spans="1:9" ht="12">
      <c r="A36" s="34" t="s">
        <v>30</v>
      </c>
      <c r="B36" s="17">
        <v>121828.35</v>
      </c>
      <c r="C36" s="17">
        <v>30000</v>
      </c>
      <c r="D36" s="17">
        <v>30000</v>
      </c>
      <c r="E36" s="17">
        <v>26730.98</v>
      </c>
      <c r="F36" s="15">
        <v>21.94</v>
      </c>
      <c r="G36" s="38">
        <f t="shared" si="0"/>
        <v>89.10326666666667</v>
      </c>
      <c r="I36" s="25"/>
    </row>
    <row r="37" spans="1:9" ht="12">
      <c r="A37" s="35" t="s">
        <v>31</v>
      </c>
      <c r="B37" s="17">
        <v>121828.35</v>
      </c>
      <c r="C37" s="17">
        <v>30000</v>
      </c>
      <c r="D37" s="17">
        <v>30000</v>
      </c>
      <c r="E37" s="17">
        <v>26730.98</v>
      </c>
      <c r="F37" s="15">
        <v>21.94</v>
      </c>
      <c r="G37" s="38">
        <f t="shared" si="0"/>
        <v>89.10326666666667</v>
      </c>
      <c r="I37" s="25"/>
    </row>
    <row r="38" spans="1:9" ht="25.5">
      <c r="A38" s="40" t="s">
        <v>32</v>
      </c>
      <c r="B38" s="4">
        <v>360.13</v>
      </c>
      <c r="C38" s="2"/>
      <c r="D38" s="2"/>
      <c r="E38" s="4">
        <v>64.39</v>
      </c>
      <c r="F38" s="4">
        <v>17.88</v>
      </c>
      <c r="G38" s="33"/>
      <c r="I38" s="25"/>
    </row>
    <row r="39" spans="1:9" ht="24">
      <c r="A39" s="32" t="s">
        <v>33</v>
      </c>
      <c r="B39" s="15">
        <v>360.13</v>
      </c>
      <c r="C39" s="16"/>
      <c r="D39" s="16"/>
      <c r="E39" s="15">
        <v>64.39</v>
      </c>
      <c r="F39" s="15">
        <v>17.88</v>
      </c>
      <c r="G39" s="38"/>
      <c r="I39" s="25"/>
    </row>
    <row r="40" spans="1:9" ht="24">
      <c r="A40" s="34" t="s">
        <v>34</v>
      </c>
      <c r="B40" s="15">
        <v>360.13</v>
      </c>
      <c r="C40" s="16"/>
      <c r="D40" s="16"/>
      <c r="E40" s="15">
        <v>64.39</v>
      </c>
      <c r="F40" s="15">
        <v>17.88</v>
      </c>
      <c r="G40" s="38"/>
      <c r="I40" s="25"/>
    </row>
    <row r="41" spans="1:9" ht="12">
      <c r="A41" s="35" t="s">
        <v>35</v>
      </c>
      <c r="B41" s="15">
        <v>360.13</v>
      </c>
      <c r="C41" s="16"/>
      <c r="D41" s="16"/>
      <c r="E41" s="15">
        <v>64.39</v>
      </c>
      <c r="F41" s="15">
        <v>17.88</v>
      </c>
      <c r="G41" s="38"/>
      <c r="I41" s="25"/>
    </row>
    <row r="42" spans="1:9" ht="20.100000000000001" customHeight="1">
      <c r="A42" s="39" t="s">
        <v>36</v>
      </c>
      <c r="B42" s="23">
        <v>12728839.289999999</v>
      </c>
      <c r="C42" s="23">
        <v>14468080</v>
      </c>
      <c r="D42" s="23">
        <f>D8</f>
        <v>15117400</v>
      </c>
      <c r="E42" s="23">
        <v>14844322.23</v>
      </c>
      <c r="F42" s="24">
        <v>116.62</v>
      </c>
      <c r="G42" s="36">
        <f t="shared" si="0"/>
        <v>98.193619471602261</v>
      </c>
      <c r="I42" s="25"/>
    </row>
    <row r="43" spans="1:9" ht="20.100000000000001" customHeight="1">
      <c r="A43" s="40" t="s">
        <v>37</v>
      </c>
      <c r="B43" s="3">
        <v>11628994.15</v>
      </c>
      <c r="C43" s="3">
        <v>13668940.380000001</v>
      </c>
      <c r="D43" s="3">
        <f>D44+D54+D87+D95</f>
        <v>14537524.300000001</v>
      </c>
      <c r="E43" s="3">
        <v>13857894.48</v>
      </c>
      <c r="F43" s="4">
        <v>119.17</v>
      </c>
      <c r="G43" s="41">
        <f>E43/D43*100</f>
        <v>95.32499615495054</v>
      </c>
      <c r="I43" s="25"/>
    </row>
    <row r="44" spans="1:9" ht="12">
      <c r="A44" s="32" t="s">
        <v>38</v>
      </c>
      <c r="B44" s="17">
        <v>7024840.3700000001</v>
      </c>
      <c r="C44" s="17">
        <v>8700100</v>
      </c>
      <c r="D44" s="19">
        <f>D45+D49+D51</f>
        <v>9490100</v>
      </c>
      <c r="E44" s="17">
        <v>9265203.2400000002</v>
      </c>
      <c r="F44" s="15">
        <v>131.88999999999999</v>
      </c>
      <c r="G44" s="37">
        <f t="shared" ref="G44:G107" si="1">E44/D44*100</f>
        <v>97.630196099092743</v>
      </c>
      <c r="I44" s="25"/>
    </row>
    <row r="45" spans="1:9" ht="12">
      <c r="A45" s="32" t="s">
        <v>39</v>
      </c>
      <c r="B45" s="17">
        <v>5685844.6299999999</v>
      </c>
      <c r="C45" s="17">
        <v>7180000</v>
      </c>
      <c r="D45" s="19">
        <f>D46+D47+D48</f>
        <v>7680000</v>
      </c>
      <c r="E45" s="17">
        <v>7514763.5999999996</v>
      </c>
      <c r="F45" s="15">
        <v>132.16999999999999</v>
      </c>
      <c r="G45" s="37">
        <f t="shared" si="1"/>
        <v>97.848484374999998</v>
      </c>
      <c r="I45" s="25"/>
    </row>
    <row r="46" spans="1:9" ht="12">
      <c r="A46" s="35" t="s">
        <v>40</v>
      </c>
      <c r="B46" s="17">
        <v>4970645.16</v>
      </c>
      <c r="C46" s="17">
        <v>6750000</v>
      </c>
      <c r="D46" s="19">
        <v>7250000</v>
      </c>
      <c r="E46" s="17">
        <v>7130216.0800000001</v>
      </c>
      <c r="F46" s="15">
        <v>143.44999999999999</v>
      </c>
      <c r="G46" s="37">
        <f t="shared" si="1"/>
        <v>98.347808000000001</v>
      </c>
      <c r="I46" s="25"/>
    </row>
    <row r="47" spans="1:9" ht="12">
      <c r="A47" s="35" t="s">
        <v>41</v>
      </c>
      <c r="B47" s="17">
        <v>159020.85</v>
      </c>
      <c r="C47" s="17">
        <v>270000</v>
      </c>
      <c r="D47" s="19">
        <v>270000</v>
      </c>
      <c r="E47" s="17">
        <v>230323.87</v>
      </c>
      <c r="F47" s="15">
        <v>144.84</v>
      </c>
      <c r="G47" s="37">
        <f t="shared" si="1"/>
        <v>85.305137037037042</v>
      </c>
      <c r="I47" s="25"/>
    </row>
    <row r="48" spans="1:9" ht="12">
      <c r="A48" s="35" t="s">
        <v>42</v>
      </c>
      <c r="B48" s="17">
        <v>556178.62</v>
      </c>
      <c r="C48" s="17">
        <v>160000</v>
      </c>
      <c r="D48" s="19">
        <v>160000</v>
      </c>
      <c r="E48" s="17">
        <v>154223.65</v>
      </c>
      <c r="F48" s="15">
        <v>27.73</v>
      </c>
      <c r="G48" s="37">
        <f t="shared" si="1"/>
        <v>96.389781249999999</v>
      </c>
      <c r="I48" s="25"/>
    </row>
    <row r="49" spans="1:9" ht="12">
      <c r="A49" s="32" t="s">
        <v>43</v>
      </c>
      <c r="B49" s="17">
        <v>408904.09</v>
      </c>
      <c r="C49" s="17">
        <v>460000</v>
      </c>
      <c r="D49" s="19">
        <f>D50</f>
        <v>560000</v>
      </c>
      <c r="E49" s="17">
        <v>533750.1</v>
      </c>
      <c r="F49" s="15">
        <v>130.53</v>
      </c>
      <c r="G49" s="37">
        <f t="shared" si="1"/>
        <v>95.312517857142851</v>
      </c>
      <c r="I49" s="25"/>
    </row>
    <row r="50" spans="1:9" ht="12">
      <c r="A50" s="35" t="s">
        <v>44</v>
      </c>
      <c r="B50" s="17">
        <v>408904.09</v>
      </c>
      <c r="C50" s="17">
        <v>460000</v>
      </c>
      <c r="D50" s="19">
        <v>560000</v>
      </c>
      <c r="E50" s="17">
        <v>533750.1</v>
      </c>
      <c r="F50" s="15">
        <v>130.53</v>
      </c>
      <c r="G50" s="37">
        <f t="shared" si="1"/>
        <v>95.312517857142851</v>
      </c>
      <c r="I50" s="25"/>
    </row>
    <row r="51" spans="1:9" ht="12">
      <c r="A51" s="32" t="s">
        <v>45</v>
      </c>
      <c r="B51" s="17">
        <v>930091.65</v>
      </c>
      <c r="C51" s="17">
        <v>1060100</v>
      </c>
      <c r="D51" s="19">
        <f>D52+D53</f>
        <v>1250100</v>
      </c>
      <c r="E51" s="17">
        <v>1216689.54</v>
      </c>
      <c r="F51" s="15">
        <v>130.81</v>
      </c>
      <c r="G51" s="37">
        <f t="shared" si="1"/>
        <v>97.327377009839211</v>
      </c>
      <c r="I51" s="25"/>
    </row>
    <row r="52" spans="1:9" ht="24">
      <c r="A52" s="35" t="s">
        <v>46</v>
      </c>
      <c r="B52" s="17">
        <v>929972.59</v>
      </c>
      <c r="C52" s="17">
        <v>1060000</v>
      </c>
      <c r="D52" s="19">
        <v>1250000</v>
      </c>
      <c r="E52" s="17">
        <v>1216689.54</v>
      </c>
      <c r="F52" s="15">
        <v>130.83000000000001</v>
      </c>
      <c r="G52" s="37">
        <f t="shared" si="1"/>
        <v>97.335163200000011</v>
      </c>
      <c r="I52" s="25"/>
    </row>
    <row r="53" spans="1:9" ht="24">
      <c r="A53" s="35" t="s">
        <v>47</v>
      </c>
      <c r="B53" s="15">
        <v>119.06</v>
      </c>
      <c r="C53" s="15">
        <v>100</v>
      </c>
      <c r="D53" s="21">
        <v>100</v>
      </c>
      <c r="E53" s="16"/>
      <c r="F53" s="16"/>
      <c r="G53" s="37">
        <f t="shared" si="1"/>
        <v>0</v>
      </c>
      <c r="I53" s="25"/>
    </row>
    <row r="54" spans="1:9" ht="12">
      <c r="A54" s="32" t="s">
        <v>48</v>
      </c>
      <c r="B54" s="17">
        <v>4565504.6500000004</v>
      </c>
      <c r="C54" s="17">
        <v>4910600.38</v>
      </c>
      <c r="D54" s="19">
        <f>D55+D60+D67+D77+D79</f>
        <v>4989184.3</v>
      </c>
      <c r="E54" s="17">
        <v>4547212.93</v>
      </c>
      <c r="F54" s="15">
        <v>99.6</v>
      </c>
      <c r="G54" s="37">
        <f t="shared" si="1"/>
        <v>91.141410230125189</v>
      </c>
      <c r="I54" s="25"/>
    </row>
    <row r="55" spans="1:9" ht="12">
      <c r="A55" s="32" t="s">
        <v>49</v>
      </c>
      <c r="B55" s="17">
        <v>235548.39</v>
      </c>
      <c r="C55" s="17">
        <v>265100</v>
      </c>
      <c r="D55" s="19">
        <v>265100</v>
      </c>
      <c r="E55" s="17">
        <v>238833.82</v>
      </c>
      <c r="F55" s="15">
        <v>101.39</v>
      </c>
      <c r="G55" s="37">
        <f t="shared" si="1"/>
        <v>90.091972840437577</v>
      </c>
      <c r="I55" s="25"/>
    </row>
    <row r="56" spans="1:9" ht="12">
      <c r="A56" s="35" t="s">
        <v>50</v>
      </c>
      <c r="B56" s="17">
        <v>18963.009999999998</v>
      </c>
      <c r="C56" s="17">
        <v>22000</v>
      </c>
      <c r="D56" s="19">
        <v>22000</v>
      </c>
      <c r="E56" s="17">
        <v>26179.14</v>
      </c>
      <c r="F56" s="15">
        <v>138.05000000000001</v>
      </c>
      <c r="G56" s="37">
        <f t="shared" si="1"/>
        <v>118.99609090909091</v>
      </c>
      <c r="I56" s="25"/>
    </row>
    <row r="57" spans="1:9" ht="24">
      <c r="A57" s="35" t="s">
        <v>51</v>
      </c>
      <c r="B57" s="17">
        <v>172481.05</v>
      </c>
      <c r="C57" s="17">
        <v>200000</v>
      </c>
      <c r="D57" s="19">
        <v>200000</v>
      </c>
      <c r="E57" s="17">
        <v>182359.49</v>
      </c>
      <c r="F57" s="15">
        <v>105.73</v>
      </c>
      <c r="G57" s="37">
        <f t="shared" si="1"/>
        <v>91.179744999999997</v>
      </c>
      <c r="I57" s="25"/>
    </row>
    <row r="58" spans="1:9" ht="12">
      <c r="A58" s="35" t="s">
        <v>52</v>
      </c>
      <c r="B58" s="17">
        <v>44104.33</v>
      </c>
      <c r="C58" s="17">
        <v>43000</v>
      </c>
      <c r="D58" s="19">
        <v>43000</v>
      </c>
      <c r="E58" s="17">
        <v>30295.19</v>
      </c>
      <c r="F58" s="15">
        <v>68.69</v>
      </c>
      <c r="G58" s="37">
        <f t="shared" si="1"/>
        <v>70.453930232558136</v>
      </c>
      <c r="I58" s="25"/>
    </row>
    <row r="59" spans="1:9" ht="12">
      <c r="A59" s="35" t="s">
        <v>53</v>
      </c>
      <c r="B59" s="16"/>
      <c r="C59" s="15">
        <v>100</v>
      </c>
      <c r="D59" s="21">
        <v>100</v>
      </c>
      <c r="E59" s="16"/>
      <c r="F59" s="16"/>
      <c r="G59" s="37"/>
      <c r="I59" s="25"/>
    </row>
    <row r="60" spans="1:9" ht="12">
      <c r="A60" s="32" t="s">
        <v>54</v>
      </c>
      <c r="B60" s="17">
        <v>2840920.36</v>
      </c>
      <c r="C60" s="17">
        <v>2953600</v>
      </c>
      <c r="D60" s="19">
        <f>D61+D62+D63+D64+D65+D66</f>
        <v>2857600</v>
      </c>
      <c r="E60" s="17">
        <v>2755603.84</v>
      </c>
      <c r="F60" s="15">
        <v>97</v>
      </c>
      <c r="G60" s="37">
        <f t="shared" si="1"/>
        <v>96.430705487122054</v>
      </c>
      <c r="I60" s="25"/>
    </row>
    <row r="61" spans="1:9" ht="24">
      <c r="A61" s="35" t="s">
        <v>55</v>
      </c>
      <c r="B61" s="17">
        <v>125259.38</v>
      </c>
      <c r="C61" s="17">
        <v>140000</v>
      </c>
      <c r="D61" s="19">
        <v>140000</v>
      </c>
      <c r="E61" s="17">
        <v>133323.42000000001</v>
      </c>
      <c r="F61" s="15">
        <v>106.44</v>
      </c>
      <c r="G61" s="37">
        <f t="shared" si="1"/>
        <v>95.231014285714295</v>
      </c>
      <c r="I61" s="25"/>
    </row>
    <row r="62" spans="1:9" ht="12">
      <c r="A62" s="35" t="s">
        <v>56</v>
      </c>
      <c r="B62" s="17">
        <v>2141527.9500000002</v>
      </c>
      <c r="C62" s="17">
        <v>2000000</v>
      </c>
      <c r="D62" s="19">
        <v>2000000</v>
      </c>
      <c r="E62" s="17">
        <v>2102488.77</v>
      </c>
      <c r="F62" s="15">
        <v>98.18</v>
      </c>
      <c r="G62" s="37">
        <f t="shared" si="1"/>
        <v>105.1244385</v>
      </c>
      <c r="I62" s="25"/>
    </row>
    <row r="63" spans="1:9" ht="12">
      <c r="A63" s="35" t="s">
        <v>57</v>
      </c>
      <c r="B63" s="17">
        <v>466810.74</v>
      </c>
      <c r="C63" s="17">
        <v>700000</v>
      </c>
      <c r="D63" s="19">
        <v>600000</v>
      </c>
      <c r="E63" s="17">
        <v>408791</v>
      </c>
      <c r="F63" s="15">
        <v>87.57</v>
      </c>
      <c r="G63" s="37">
        <f t="shared" si="1"/>
        <v>68.131833333333333</v>
      </c>
      <c r="I63" s="25"/>
    </row>
    <row r="64" spans="1:9" ht="24">
      <c r="A64" s="35" t="s">
        <v>58</v>
      </c>
      <c r="B64" s="17">
        <v>61469.99</v>
      </c>
      <c r="C64" s="17">
        <v>67000</v>
      </c>
      <c r="D64" s="19">
        <v>67000</v>
      </c>
      <c r="E64" s="17">
        <v>68145.100000000006</v>
      </c>
      <c r="F64" s="15">
        <v>110.86</v>
      </c>
      <c r="G64" s="37">
        <f t="shared" si="1"/>
        <v>101.70910447761194</v>
      </c>
      <c r="I64" s="25"/>
    </row>
    <row r="65" spans="1:9" ht="12">
      <c r="A65" s="35" t="s">
        <v>59</v>
      </c>
      <c r="B65" s="17">
        <v>36518.870000000003</v>
      </c>
      <c r="C65" s="17">
        <v>32000</v>
      </c>
      <c r="D65" s="19">
        <v>36000</v>
      </c>
      <c r="E65" s="17">
        <v>36732.400000000001</v>
      </c>
      <c r="F65" s="15">
        <v>100.58</v>
      </c>
      <c r="G65" s="37">
        <f t="shared" si="1"/>
        <v>102.03444444444445</v>
      </c>
      <c r="I65" s="25"/>
    </row>
    <row r="66" spans="1:9" ht="24">
      <c r="A66" s="35" t="s">
        <v>60</v>
      </c>
      <c r="B66" s="17">
        <v>9333.43</v>
      </c>
      <c r="C66" s="17">
        <v>14600</v>
      </c>
      <c r="D66" s="19">
        <v>14600</v>
      </c>
      <c r="E66" s="17">
        <v>6123.15</v>
      </c>
      <c r="F66" s="15">
        <v>65.599999999999994</v>
      </c>
      <c r="G66" s="37">
        <f t="shared" si="1"/>
        <v>41.939383561643837</v>
      </c>
      <c r="I66" s="25"/>
    </row>
    <row r="67" spans="1:9" ht="12">
      <c r="A67" s="32" t="s">
        <v>61</v>
      </c>
      <c r="B67" s="17">
        <v>1417825.31</v>
      </c>
      <c r="C67" s="17">
        <v>1612000.38</v>
      </c>
      <c r="D67" s="19">
        <f>D68+D69+D70+D71+D72+D73+D74+D75+D76</f>
        <v>1786584.3</v>
      </c>
      <c r="E67" s="17">
        <v>1477508.09</v>
      </c>
      <c r="F67" s="15">
        <v>104.21</v>
      </c>
      <c r="G67" s="37">
        <f t="shared" si="1"/>
        <v>82.700160860027708</v>
      </c>
      <c r="I67" s="25"/>
    </row>
    <row r="68" spans="1:9" ht="12">
      <c r="A68" s="35" t="s">
        <v>62</v>
      </c>
      <c r="B68" s="17">
        <v>39781.730000000003</v>
      </c>
      <c r="C68" s="17">
        <v>52000</v>
      </c>
      <c r="D68" s="19">
        <v>52000</v>
      </c>
      <c r="E68" s="17">
        <v>36108.83</v>
      </c>
      <c r="F68" s="15">
        <v>90.77</v>
      </c>
      <c r="G68" s="37">
        <f t="shared" si="1"/>
        <v>69.440057692307704</v>
      </c>
      <c r="I68" s="25"/>
    </row>
    <row r="69" spans="1:9" ht="24">
      <c r="A69" s="35" t="s">
        <v>63</v>
      </c>
      <c r="B69" s="17">
        <v>662051.66</v>
      </c>
      <c r="C69" s="17">
        <v>741500.38</v>
      </c>
      <c r="D69" s="19">
        <v>916084.3</v>
      </c>
      <c r="E69" s="17">
        <v>618348.11</v>
      </c>
      <c r="F69" s="15">
        <v>93.4</v>
      </c>
      <c r="G69" s="37">
        <f t="shared" si="1"/>
        <v>67.499040208417497</v>
      </c>
      <c r="I69" s="25"/>
    </row>
    <row r="70" spans="1:9" ht="12">
      <c r="A70" s="35" t="s">
        <v>64</v>
      </c>
      <c r="B70" s="17">
        <v>51578.15</v>
      </c>
      <c r="C70" s="17">
        <v>75000</v>
      </c>
      <c r="D70" s="19">
        <v>75000</v>
      </c>
      <c r="E70" s="17">
        <v>58326.49</v>
      </c>
      <c r="F70" s="15">
        <v>113.08</v>
      </c>
      <c r="G70" s="37">
        <f t="shared" si="1"/>
        <v>77.768653333333333</v>
      </c>
      <c r="I70" s="25"/>
    </row>
    <row r="71" spans="1:9" ht="12">
      <c r="A71" s="35" t="s">
        <v>65</v>
      </c>
      <c r="B71" s="17">
        <v>158472.07999999999</v>
      </c>
      <c r="C71" s="17">
        <v>173000</v>
      </c>
      <c r="D71" s="19">
        <v>173000</v>
      </c>
      <c r="E71" s="17">
        <v>182516.59</v>
      </c>
      <c r="F71" s="15">
        <v>115.17</v>
      </c>
      <c r="G71" s="37">
        <f t="shared" si="1"/>
        <v>105.50091907514452</v>
      </c>
      <c r="I71" s="25"/>
    </row>
    <row r="72" spans="1:9" ht="12">
      <c r="A72" s="35" t="s">
        <v>66</v>
      </c>
      <c r="B72" s="17">
        <v>54390.54</v>
      </c>
      <c r="C72" s="17">
        <v>90000</v>
      </c>
      <c r="D72" s="19">
        <v>90000</v>
      </c>
      <c r="E72" s="17">
        <v>88759.49</v>
      </c>
      <c r="F72" s="15">
        <v>163.19</v>
      </c>
      <c r="G72" s="37">
        <f t="shared" si="1"/>
        <v>98.621655555555563</v>
      </c>
      <c r="I72" s="25"/>
    </row>
    <row r="73" spans="1:9" ht="12">
      <c r="A73" s="35" t="s">
        <v>67</v>
      </c>
      <c r="B73" s="17">
        <v>122451.91</v>
      </c>
      <c r="C73" s="17">
        <v>125000</v>
      </c>
      <c r="D73" s="19">
        <v>125000</v>
      </c>
      <c r="E73" s="17">
        <v>128148.12</v>
      </c>
      <c r="F73" s="15">
        <v>104.65</v>
      </c>
      <c r="G73" s="37">
        <f t="shared" si="1"/>
        <v>102.518496</v>
      </c>
      <c r="I73" s="25"/>
    </row>
    <row r="74" spans="1:9" ht="12">
      <c r="A74" s="35" t="s">
        <v>68</v>
      </c>
      <c r="B74" s="17">
        <v>143403.17000000001</v>
      </c>
      <c r="C74" s="17">
        <v>150000</v>
      </c>
      <c r="D74" s="19">
        <v>150000</v>
      </c>
      <c r="E74" s="17">
        <v>140717.91</v>
      </c>
      <c r="F74" s="15">
        <v>98.13</v>
      </c>
      <c r="G74" s="37">
        <f t="shared" si="1"/>
        <v>93.811940000000007</v>
      </c>
      <c r="I74" s="25"/>
    </row>
    <row r="75" spans="1:9" ht="12">
      <c r="A75" s="35" t="s">
        <v>69</v>
      </c>
      <c r="B75" s="17">
        <v>59863.69</v>
      </c>
      <c r="C75" s="17">
        <v>79700</v>
      </c>
      <c r="D75" s="19">
        <v>79700</v>
      </c>
      <c r="E75" s="17">
        <v>76892.37</v>
      </c>
      <c r="F75" s="15">
        <v>128.44999999999999</v>
      </c>
      <c r="G75" s="37">
        <f t="shared" si="1"/>
        <v>96.477252195733996</v>
      </c>
      <c r="I75" s="25"/>
    </row>
    <row r="76" spans="1:9" ht="12">
      <c r="A76" s="35" t="s">
        <v>70</v>
      </c>
      <c r="B76" s="17">
        <v>125832.38</v>
      </c>
      <c r="C76" s="17">
        <v>125800</v>
      </c>
      <c r="D76" s="19">
        <v>125800</v>
      </c>
      <c r="E76" s="17">
        <v>147690.18</v>
      </c>
      <c r="F76" s="15">
        <v>117.37</v>
      </c>
      <c r="G76" s="37">
        <f t="shared" si="1"/>
        <v>117.40077901430841</v>
      </c>
      <c r="I76" s="25"/>
    </row>
    <row r="77" spans="1:9" ht="24">
      <c r="A77" s="32" t="s">
        <v>71</v>
      </c>
      <c r="B77" s="17">
        <v>1903.66</v>
      </c>
      <c r="C77" s="17">
        <v>4000</v>
      </c>
      <c r="D77" s="19">
        <v>4000</v>
      </c>
      <c r="E77" s="17">
        <v>2373.6</v>
      </c>
      <c r="F77" s="15">
        <v>124.69</v>
      </c>
      <c r="G77" s="37">
        <f t="shared" si="1"/>
        <v>59.339999999999989</v>
      </c>
      <c r="I77" s="25"/>
    </row>
    <row r="78" spans="1:9" ht="24">
      <c r="A78" s="35" t="s">
        <v>72</v>
      </c>
      <c r="B78" s="17">
        <v>1903.66</v>
      </c>
      <c r="C78" s="17">
        <v>4000</v>
      </c>
      <c r="D78" s="19">
        <v>4000</v>
      </c>
      <c r="E78" s="17">
        <v>2373.6</v>
      </c>
      <c r="F78" s="15">
        <v>124.69</v>
      </c>
      <c r="G78" s="37">
        <f t="shared" si="1"/>
        <v>59.339999999999989</v>
      </c>
      <c r="I78" s="25"/>
    </row>
    <row r="79" spans="1:9" ht="12">
      <c r="A79" s="32" t="s">
        <v>73</v>
      </c>
      <c r="B79" s="17">
        <v>69306.929999999993</v>
      </c>
      <c r="C79" s="17">
        <v>75900</v>
      </c>
      <c r="D79" s="19">
        <v>75900</v>
      </c>
      <c r="E79" s="17">
        <v>72893.58</v>
      </c>
      <c r="F79" s="15">
        <v>105.18</v>
      </c>
      <c r="G79" s="37">
        <f t="shared" si="1"/>
        <v>96.038972332015817</v>
      </c>
      <c r="I79" s="25"/>
    </row>
    <row r="80" spans="1:9" ht="24">
      <c r="A80" s="35" t="s">
        <v>74</v>
      </c>
      <c r="B80" s="17">
        <v>11068.69</v>
      </c>
      <c r="C80" s="17">
        <v>12500</v>
      </c>
      <c r="D80" s="19">
        <v>12500</v>
      </c>
      <c r="E80" s="17">
        <v>12944.18</v>
      </c>
      <c r="F80" s="15">
        <v>116.94</v>
      </c>
      <c r="G80" s="37">
        <f t="shared" si="1"/>
        <v>103.55343999999999</v>
      </c>
      <c r="I80" s="25"/>
    </row>
    <row r="81" spans="1:9" ht="12">
      <c r="A81" s="35" t="s">
        <v>75</v>
      </c>
      <c r="B81" s="17">
        <v>30624.22</v>
      </c>
      <c r="C81" s="17">
        <v>35800</v>
      </c>
      <c r="D81" s="19">
        <v>35800</v>
      </c>
      <c r="E81" s="17">
        <v>28364.9</v>
      </c>
      <c r="F81" s="15">
        <v>92.62</v>
      </c>
      <c r="G81" s="37">
        <f t="shared" si="1"/>
        <v>79.231564245810063</v>
      </c>
      <c r="I81" s="25"/>
    </row>
    <row r="82" spans="1:9" ht="12">
      <c r="A82" s="35" t="s">
        <v>76</v>
      </c>
      <c r="B82" s="17">
        <v>7334.56</v>
      </c>
      <c r="C82" s="17">
        <v>6200</v>
      </c>
      <c r="D82" s="19">
        <v>6200</v>
      </c>
      <c r="E82" s="17">
        <v>8234.24</v>
      </c>
      <c r="F82" s="15">
        <v>112.27</v>
      </c>
      <c r="G82" s="37">
        <f t="shared" si="1"/>
        <v>132.81032258064516</v>
      </c>
      <c r="I82" s="25"/>
    </row>
    <row r="83" spans="1:9" ht="12">
      <c r="A83" s="35" t="s">
        <v>77</v>
      </c>
      <c r="B83" s="17">
        <v>4908.68</v>
      </c>
      <c r="C83" s="17">
        <v>6700</v>
      </c>
      <c r="D83" s="19">
        <v>6700</v>
      </c>
      <c r="E83" s="17">
        <v>5774.65</v>
      </c>
      <c r="F83" s="15">
        <v>117.64</v>
      </c>
      <c r="G83" s="37">
        <f t="shared" si="1"/>
        <v>86.188805970149247</v>
      </c>
      <c r="I83" s="25"/>
    </row>
    <row r="84" spans="1:9" ht="12">
      <c r="A84" s="35" t="s">
        <v>78</v>
      </c>
      <c r="B84" s="17">
        <v>12254.82</v>
      </c>
      <c r="C84" s="17">
        <v>12000</v>
      </c>
      <c r="D84" s="19">
        <v>12000</v>
      </c>
      <c r="E84" s="17">
        <v>11944.83</v>
      </c>
      <c r="F84" s="15">
        <v>97.47</v>
      </c>
      <c r="G84" s="37">
        <f t="shared" si="1"/>
        <v>99.54025</v>
      </c>
      <c r="I84" s="25"/>
    </row>
    <row r="85" spans="1:9" ht="12">
      <c r="A85" s="35" t="s">
        <v>79</v>
      </c>
      <c r="B85" s="16"/>
      <c r="C85" s="15">
        <v>100</v>
      </c>
      <c r="D85" s="21">
        <v>100</v>
      </c>
      <c r="E85" s="16"/>
      <c r="F85" s="16"/>
      <c r="G85" s="37"/>
      <c r="I85" s="25"/>
    </row>
    <row r="86" spans="1:9" ht="12">
      <c r="A86" s="35" t="s">
        <v>80</v>
      </c>
      <c r="B86" s="17">
        <v>3115.96</v>
      </c>
      <c r="C86" s="17">
        <v>2600</v>
      </c>
      <c r="D86" s="19">
        <v>2600</v>
      </c>
      <c r="E86" s="17">
        <v>5630.78</v>
      </c>
      <c r="F86" s="15">
        <v>180.71</v>
      </c>
      <c r="G86" s="37">
        <f t="shared" si="1"/>
        <v>216.56846153846155</v>
      </c>
      <c r="I86" s="25"/>
    </row>
    <row r="87" spans="1:9" ht="12">
      <c r="A87" s="32" t="s">
        <v>81</v>
      </c>
      <c r="B87" s="17">
        <v>28562.19</v>
      </c>
      <c r="C87" s="17">
        <v>48240</v>
      </c>
      <c r="D87" s="19">
        <v>48240</v>
      </c>
      <c r="E87" s="17">
        <v>45478.31</v>
      </c>
      <c r="F87" s="15">
        <v>159.22999999999999</v>
      </c>
      <c r="G87" s="37">
        <f t="shared" si="1"/>
        <v>94.275103648424547</v>
      </c>
      <c r="I87" s="25"/>
    </row>
    <row r="88" spans="1:9" ht="12">
      <c r="A88" s="32" t="s">
        <v>82</v>
      </c>
      <c r="B88" s="17">
        <v>3000.37</v>
      </c>
      <c r="C88" s="17">
        <v>17400</v>
      </c>
      <c r="D88" s="19">
        <v>17400</v>
      </c>
      <c r="E88" s="17">
        <v>14924.05</v>
      </c>
      <c r="F88" s="15">
        <v>497.41</v>
      </c>
      <c r="G88" s="37">
        <f t="shared" si="1"/>
        <v>85.77040229885057</v>
      </c>
      <c r="I88" s="25"/>
    </row>
    <row r="89" spans="1:9" ht="36">
      <c r="A89" s="35" t="s">
        <v>83</v>
      </c>
      <c r="B89" s="17">
        <v>3000.37</v>
      </c>
      <c r="C89" s="17">
        <v>17400</v>
      </c>
      <c r="D89" s="19">
        <v>17400</v>
      </c>
      <c r="E89" s="17">
        <v>14924.05</v>
      </c>
      <c r="F89" s="15">
        <v>497.41</v>
      </c>
      <c r="G89" s="37">
        <f t="shared" si="1"/>
        <v>85.77040229885057</v>
      </c>
      <c r="I89" s="25"/>
    </row>
    <row r="90" spans="1:9" ht="12">
      <c r="A90" s="32" t="s">
        <v>84</v>
      </c>
      <c r="B90" s="17">
        <v>25561.82</v>
      </c>
      <c r="C90" s="17">
        <v>30840</v>
      </c>
      <c r="D90" s="19">
        <v>30840</v>
      </c>
      <c r="E90" s="17">
        <v>30554.26</v>
      </c>
      <c r="F90" s="15">
        <v>119.53</v>
      </c>
      <c r="G90" s="37">
        <f t="shared" si="1"/>
        <v>99.07347600518807</v>
      </c>
      <c r="I90" s="25"/>
    </row>
    <row r="91" spans="1:9" ht="24">
      <c r="A91" s="35" t="s">
        <v>85</v>
      </c>
      <c r="B91" s="17">
        <v>4301.53</v>
      </c>
      <c r="C91" s="17">
        <v>5340</v>
      </c>
      <c r="D91" s="19">
        <v>5340</v>
      </c>
      <c r="E91" s="17">
        <v>4959.59</v>
      </c>
      <c r="F91" s="15">
        <v>115.3</v>
      </c>
      <c r="G91" s="37">
        <f t="shared" si="1"/>
        <v>92.876217228464412</v>
      </c>
      <c r="I91" s="25"/>
    </row>
    <row r="92" spans="1:9" ht="24">
      <c r="A92" s="35" t="s">
        <v>86</v>
      </c>
      <c r="B92" s="15">
        <v>153.68</v>
      </c>
      <c r="C92" s="15">
        <v>100</v>
      </c>
      <c r="D92" s="21">
        <v>100</v>
      </c>
      <c r="E92" s="15">
        <v>25.04</v>
      </c>
      <c r="F92" s="15">
        <v>16.29</v>
      </c>
      <c r="G92" s="37">
        <f t="shared" si="1"/>
        <v>25.040000000000003</v>
      </c>
      <c r="I92" s="25"/>
    </row>
    <row r="93" spans="1:9" ht="12">
      <c r="A93" s="35" t="s">
        <v>87</v>
      </c>
      <c r="B93" s="15">
        <v>16.82</v>
      </c>
      <c r="C93" s="15">
        <v>400</v>
      </c>
      <c r="D93" s="21">
        <v>400</v>
      </c>
      <c r="E93" s="15">
        <v>5.4</v>
      </c>
      <c r="F93" s="15">
        <v>32.1</v>
      </c>
      <c r="G93" s="37">
        <f t="shared" si="1"/>
        <v>1.35</v>
      </c>
      <c r="I93" s="25"/>
    </row>
    <row r="94" spans="1:9" ht="12">
      <c r="A94" s="35" t="s">
        <v>88</v>
      </c>
      <c r="B94" s="17">
        <v>21089.79</v>
      </c>
      <c r="C94" s="17">
        <v>25000</v>
      </c>
      <c r="D94" s="19">
        <v>25000</v>
      </c>
      <c r="E94" s="17">
        <v>25564.23</v>
      </c>
      <c r="F94" s="15">
        <v>121.22</v>
      </c>
      <c r="G94" s="37">
        <f t="shared" si="1"/>
        <v>102.25691999999999</v>
      </c>
      <c r="I94" s="25"/>
    </row>
    <row r="95" spans="1:9" ht="12">
      <c r="A95" s="32" t="s">
        <v>89</v>
      </c>
      <c r="B95" s="17">
        <v>10086.94</v>
      </c>
      <c r="C95" s="17">
        <v>10000</v>
      </c>
      <c r="D95" s="19">
        <v>10000</v>
      </c>
      <c r="E95" s="16"/>
      <c r="F95" s="16"/>
      <c r="G95" s="37"/>
      <c r="I95" s="25"/>
    </row>
    <row r="96" spans="1:9" ht="12">
      <c r="A96" s="32" t="s">
        <v>90</v>
      </c>
      <c r="B96" s="17">
        <v>10086.94</v>
      </c>
      <c r="C96" s="17">
        <v>10000</v>
      </c>
      <c r="D96" s="19">
        <v>10000</v>
      </c>
      <c r="E96" s="16"/>
      <c r="F96" s="16"/>
      <c r="G96" s="37"/>
      <c r="I96" s="25"/>
    </row>
    <row r="97" spans="1:9" ht="24">
      <c r="A97" s="35" t="s">
        <v>91</v>
      </c>
      <c r="B97" s="17">
        <v>8759.7099999999991</v>
      </c>
      <c r="C97" s="17">
        <v>10000</v>
      </c>
      <c r="D97" s="19">
        <v>10000</v>
      </c>
      <c r="E97" s="16"/>
      <c r="F97" s="16"/>
      <c r="G97" s="37"/>
      <c r="I97" s="25"/>
    </row>
    <row r="98" spans="1:9" ht="12">
      <c r="A98" s="35" t="s">
        <v>92</v>
      </c>
      <c r="B98" s="17">
        <v>1327.23</v>
      </c>
      <c r="C98" s="16"/>
      <c r="D98" s="20"/>
      <c r="E98" s="16"/>
      <c r="F98" s="16"/>
      <c r="G98" s="37"/>
      <c r="I98" s="25"/>
    </row>
    <row r="99" spans="1:9" ht="20.100000000000001" customHeight="1">
      <c r="A99" s="40" t="s">
        <v>93</v>
      </c>
      <c r="B99" s="3">
        <v>934449.39</v>
      </c>
      <c r="C99" s="3">
        <v>2894060</v>
      </c>
      <c r="D99" s="26">
        <f>D100+D103+D115</f>
        <v>2743224</v>
      </c>
      <c r="E99" s="3">
        <v>2691734.04</v>
      </c>
      <c r="F99" s="4">
        <v>288.06</v>
      </c>
      <c r="G99" s="41">
        <f t="shared" si="1"/>
        <v>98.123012922021672</v>
      </c>
      <c r="I99" s="25"/>
    </row>
    <row r="100" spans="1:9" ht="24">
      <c r="A100" s="32" t="s">
        <v>94</v>
      </c>
      <c r="B100" s="17">
        <v>18937.21</v>
      </c>
      <c r="C100" s="17">
        <v>14000</v>
      </c>
      <c r="D100" s="19">
        <v>14000</v>
      </c>
      <c r="E100" s="17">
        <v>3411.99</v>
      </c>
      <c r="F100" s="15">
        <v>18.02</v>
      </c>
      <c r="G100" s="37">
        <f t="shared" si="1"/>
        <v>24.371357142857143</v>
      </c>
      <c r="I100" s="25"/>
    </row>
    <row r="101" spans="1:9" ht="12">
      <c r="A101" s="32" t="s">
        <v>95</v>
      </c>
      <c r="B101" s="17">
        <v>18937.21</v>
      </c>
      <c r="C101" s="17">
        <v>14000</v>
      </c>
      <c r="D101" s="19">
        <v>14000</v>
      </c>
      <c r="E101" s="17">
        <v>3411.99</v>
      </c>
      <c r="F101" s="15">
        <v>18.02</v>
      </c>
      <c r="G101" s="37">
        <f t="shared" si="1"/>
        <v>24.371357142857143</v>
      </c>
      <c r="I101" s="25"/>
    </row>
    <row r="102" spans="1:9" ht="12">
      <c r="A102" s="35" t="s">
        <v>96</v>
      </c>
      <c r="B102" s="17">
        <v>18937.21</v>
      </c>
      <c r="C102" s="17">
        <v>14000</v>
      </c>
      <c r="D102" s="19">
        <v>14000</v>
      </c>
      <c r="E102" s="17">
        <v>3411.99</v>
      </c>
      <c r="F102" s="15">
        <v>18.02</v>
      </c>
      <c r="G102" s="37">
        <f t="shared" si="1"/>
        <v>24.371357142857143</v>
      </c>
      <c r="I102" s="25"/>
    </row>
    <row r="103" spans="1:9" ht="24">
      <c r="A103" s="32" t="s">
        <v>97</v>
      </c>
      <c r="B103" s="17">
        <v>811771.14</v>
      </c>
      <c r="C103" s="17">
        <v>2735136</v>
      </c>
      <c r="D103" s="19">
        <f>D104+D110+D112</f>
        <v>2584300</v>
      </c>
      <c r="E103" s="17">
        <v>2543735.9900000002</v>
      </c>
      <c r="F103" s="15">
        <v>313.36</v>
      </c>
      <c r="G103" s="37">
        <f t="shared" si="1"/>
        <v>98.430367604380308</v>
      </c>
      <c r="I103" s="25"/>
    </row>
    <row r="104" spans="1:9" ht="12">
      <c r="A104" s="32" t="s">
        <v>98</v>
      </c>
      <c r="B104" s="17">
        <v>767179.3</v>
      </c>
      <c r="C104" s="17">
        <v>2688616</v>
      </c>
      <c r="D104" s="19">
        <f>D105+D106+D107+D108+D109</f>
        <v>2572300</v>
      </c>
      <c r="E104" s="17">
        <v>2538657.25</v>
      </c>
      <c r="F104" s="15">
        <v>330.91</v>
      </c>
      <c r="G104" s="37">
        <f t="shared" si="1"/>
        <v>98.692114061345876</v>
      </c>
      <c r="I104" s="25"/>
    </row>
    <row r="105" spans="1:9" ht="12">
      <c r="A105" s="35" t="s">
        <v>99</v>
      </c>
      <c r="B105" s="17">
        <v>81192.36</v>
      </c>
      <c r="C105" s="17">
        <v>64947.1</v>
      </c>
      <c r="D105" s="19">
        <v>30000</v>
      </c>
      <c r="E105" s="17">
        <v>22664.27</v>
      </c>
      <c r="F105" s="15">
        <v>27.91</v>
      </c>
      <c r="G105" s="37">
        <f t="shared" si="1"/>
        <v>75.547566666666668</v>
      </c>
      <c r="I105" s="25"/>
    </row>
    <row r="106" spans="1:9" ht="12">
      <c r="A106" s="35" t="s">
        <v>100</v>
      </c>
      <c r="B106" s="17">
        <v>2026.61</v>
      </c>
      <c r="C106" s="17">
        <v>114316</v>
      </c>
      <c r="D106" s="19">
        <v>120000</v>
      </c>
      <c r="E106" s="17">
        <v>116526.02</v>
      </c>
      <c r="F106" s="17">
        <v>5749.8</v>
      </c>
      <c r="G106" s="37">
        <f t="shared" si="1"/>
        <v>97.105016666666671</v>
      </c>
      <c r="I106" s="25"/>
    </row>
    <row r="107" spans="1:9" ht="12">
      <c r="A107" s="35" t="s">
        <v>101</v>
      </c>
      <c r="B107" s="17">
        <v>9553.11</v>
      </c>
      <c r="C107" s="17">
        <v>1000</v>
      </c>
      <c r="D107" s="19">
        <v>1000</v>
      </c>
      <c r="E107" s="15">
        <v>349.74</v>
      </c>
      <c r="F107" s="15">
        <v>3.66</v>
      </c>
      <c r="G107" s="37">
        <f t="shared" si="1"/>
        <v>34.973999999999997</v>
      </c>
      <c r="I107" s="25"/>
    </row>
    <row r="108" spans="1:9" ht="12">
      <c r="A108" s="35" t="s">
        <v>102</v>
      </c>
      <c r="B108" s="17">
        <v>641125.73</v>
      </c>
      <c r="C108" s="17">
        <v>2240052.9</v>
      </c>
      <c r="D108" s="19">
        <v>2175000</v>
      </c>
      <c r="E108" s="17">
        <v>2164086.46</v>
      </c>
      <c r="F108" s="15">
        <v>337.54</v>
      </c>
      <c r="G108" s="37">
        <f t="shared" ref="G108:G120" si="2">E108/D108*100</f>
        <v>99.498228045977015</v>
      </c>
      <c r="I108" s="25"/>
    </row>
    <row r="109" spans="1:9" ht="24">
      <c r="A109" s="35" t="s">
        <v>103</v>
      </c>
      <c r="B109" s="17">
        <v>33281.49</v>
      </c>
      <c r="C109" s="17">
        <v>268300</v>
      </c>
      <c r="D109" s="19">
        <v>246300</v>
      </c>
      <c r="E109" s="17">
        <v>235030.76</v>
      </c>
      <c r="F109" s="15">
        <v>706.19</v>
      </c>
      <c r="G109" s="37">
        <f t="shared" si="2"/>
        <v>95.424587900933815</v>
      </c>
      <c r="I109" s="25"/>
    </row>
    <row r="110" spans="1:9" ht="12">
      <c r="A110" s="32" t="s">
        <v>104</v>
      </c>
      <c r="B110" s="16"/>
      <c r="C110" s="17">
        <v>34520</v>
      </c>
      <c r="D110" s="19">
        <v>0</v>
      </c>
      <c r="E110" s="16"/>
      <c r="F110" s="16"/>
      <c r="G110" s="37"/>
      <c r="I110" s="25"/>
    </row>
    <row r="111" spans="1:9" ht="24">
      <c r="A111" s="35" t="s">
        <v>105</v>
      </c>
      <c r="B111" s="16"/>
      <c r="C111" s="17">
        <v>34520</v>
      </c>
      <c r="D111" s="19">
        <v>0</v>
      </c>
      <c r="E111" s="16"/>
      <c r="F111" s="16"/>
      <c r="G111" s="37"/>
      <c r="I111" s="25"/>
    </row>
    <row r="112" spans="1:9" ht="12">
      <c r="A112" s="32" t="s">
        <v>106</v>
      </c>
      <c r="B112" s="17">
        <v>44591.839999999997</v>
      </c>
      <c r="C112" s="17">
        <v>12000</v>
      </c>
      <c r="D112" s="19">
        <f>D113+D114</f>
        <v>12000</v>
      </c>
      <c r="E112" s="17">
        <v>5078.74</v>
      </c>
      <c r="F112" s="15">
        <v>11.39</v>
      </c>
      <c r="G112" s="37">
        <f t="shared" si="2"/>
        <v>42.322833333333335</v>
      </c>
      <c r="I112" s="25"/>
    </row>
    <row r="113" spans="1:9" ht="12">
      <c r="A113" s="35" t="s">
        <v>107</v>
      </c>
      <c r="B113" s="17">
        <v>44591.839999999997</v>
      </c>
      <c r="C113" s="17">
        <v>10000</v>
      </c>
      <c r="D113" s="19">
        <v>12000</v>
      </c>
      <c r="E113" s="17">
        <v>5078.74</v>
      </c>
      <c r="F113" s="15">
        <v>11.39</v>
      </c>
      <c r="G113" s="37">
        <f t="shared" si="2"/>
        <v>42.322833333333335</v>
      </c>
      <c r="I113" s="25"/>
    </row>
    <row r="114" spans="1:9" ht="24">
      <c r="A114" s="35" t="s">
        <v>108</v>
      </c>
      <c r="B114" s="16"/>
      <c r="C114" s="17">
        <v>2000</v>
      </c>
      <c r="D114" s="19">
        <v>0</v>
      </c>
      <c r="E114" s="16"/>
      <c r="F114" s="16"/>
      <c r="G114" s="37"/>
      <c r="I114" s="25"/>
    </row>
    <row r="115" spans="1:9" ht="24">
      <c r="A115" s="32" t="s">
        <v>109</v>
      </c>
      <c r="B115" s="17">
        <v>103741.04</v>
      </c>
      <c r="C115" s="17">
        <v>144924</v>
      </c>
      <c r="D115" s="19">
        <v>144924</v>
      </c>
      <c r="E115" s="17">
        <v>144586.06</v>
      </c>
      <c r="F115" s="15">
        <v>139.37</v>
      </c>
      <c r="G115" s="37">
        <f t="shared" si="2"/>
        <v>99.76681571030332</v>
      </c>
      <c r="I115" s="25"/>
    </row>
    <row r="116" spans="1:9" ht="24">
      <c r="A116" s="32" t="s">
        <v>110</v>
      </c>
      <c r="B116" s="17">
        <v>103741.04</v>
      </c>
      <c r="C116" s="17">
        <v>115500</v>
      </c>
      <c r="D116" s="19">
        <v>115500</v>
      </c>
      <c r="E116" s="17">
        <v>115166.06</v>
      </c>
      <c r="F116" s="15">
        <v>111.01</v>
      </c>
      <c r="G116" s="37">
        <f t="shared" si="2"/>
        <v>99.710874458874457</v>
      </c>
      <c r="I116" s="25"/>
    </row>
    <row r="117" spans="1:9" ht="24">
      <c r="A117" s="35" t="s">
        <v>111</v>
      </c>
      <c r="B117" s="17">
        <v>103741.04</v>
      </c>
      <c r="C117" s="17">
        <v>115500</v>
      </c>
      <c r="D117" s="19">
        <v>115500</v>
      </c>
      <c r="E117" s="17">
        <v>115166.06</v>
      </c>
      <c r="F117" s="15">
        <v>111.01</v>
      </c>
      <c r="G117" s="37">
        <f t="shared" si="2"/>
        <v>99.710874458874457</v>
      </c>
      <c r="I117" s="25"/>
    </row>
    <row r="118" spans="1:9" ht="24">
      <c r="A118" s="32" t="s">
        <v>112</v>
      </c>
      <c r="B118" s="16"/>
      <c r="C118" s="17">
        <v>29424</v>
      </c>
      <c r="D118" s="17">
        <v>29424</v>
      </c>
      <c r="E118" s="17">
        <v>29420</v>
      </c>
      <c r="F118" s="16"/>
      <c r="G118" s="37">
        <f t="shared" si="2"/>
        <v>99.98640565524741</v>
      </c>
      <c r="I118" s="25"/>
    </row>
    <row r="119" spans="1:9" ht="24">
      <c r="A119" s="35" t="s">
        <v>113</v>
      </c>
      <c r="B119" s="16"/>
      <c r="C119" s="17">
        <v>29424</v>
      </c>
      <c r="D119" s="17">
        <v>29424</v>
      </c>
      <c r="E119" s="17">
        <v>29420</v>
      </c>
      <c r="F119" s="16"/>
      <c r="G119" s="37">
        <f t="shared" si="2"/>
        <v>99.98640565524741</v>
      </c>
      <c r="I119" s="25"/>
    </row>
    <row r="120" spans="1:9" ht="20.100000000000001" customHeight="1" thickBot="1">
      <c r="A120" s="42" t="s">
        <v>114</v>
      </c>
      <c r="B120" s="43">
        <v>12563443.539999999</v>
      </c>
      <c r="C120" s="43">
        <v>16563000.380000001</v>
      </c>
      <c r="D120" s="43">
        <f>D43+D99</f>
        <v>17280748.300000001</v>
      </c>
      <c r="E120" s="43">
        <v>16549628.52</v>
      </c>
      <c r="F120" s="44">
        <v>131.72999999999999</v>
      </c>
      <c r="G120" s="45">
        <f t="shared" si="2"/>
        <v>95.769165968351032</v>
      </c>
      <c r="I120" s="25"/>
    </row>
    <row r="122" spans="1:9">
      <c r="E122" s="1" t="s">
        <v>125</v>
      </c>
    </row>
    <row r="123" spans="1:9">
      <c r="E123" s="1" t="s">
        <v>126</v>
      </c>
    </row>
    <row r="125" spans="1:9">
      <c r="E125" s="1" t="s">
        <v>127</v>
      </c>
    </row>
    <row r="127" spans="1:9">
      <c r="D127" s="18"/>
    </row>
  </sheetData>
  <pageMargins left="0.75" right="0.75" top="1" bottom="1" header="0.5" footer="0.5"/>
  <pageSetup paperSize="9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Cristina Radioni-Samsa</dc:creator>
  <cp:lastModifiedBy>csamsa</cp:lastModifiedBy>
  <cp:lastPrinted>2025-02-21T12:32:16Z</cp:lastPrinted>
  <dcterms:created xsi:type="dcterms:W3CDTF">2025-02-20T08:29:41Z</dcterms:created>
  <dcterms:modified xsi:type="dcterms:W3CDTF">2025-02-24T13:03:53Z</dcterms:modified>
</cp:coreProperties>
</file>